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43d1f2bf1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inwater" sheetId="1" r:id="R16175f546a1d4b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"/>
    <x:numFmt numFmtId="201" formatCode="#,##0.0"/>
    <x:numFmt numFmtId="202" formatCode="0.0%"/>
  </x:numFmts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  <x:fill>
      <x:patternFill patternType="solid">
        <x:fgColor rgb="FF146D75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4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d0b2bcebd4bd5" /><Relationship Type="http://schemas.openxmlformats.org/officeDocument/2006/relationships/theme" Target="/xl/theme/theme1.xml" Id="R8fc74c0ee31e413d" /><Relationship Type="http://schemas.openxmlformats.org/officeDocument/2006/relationships/sharedStrings" Target="/xl/sharedStrings.xml" Id="Rb7fae0856f9040d5" /><Relationship Type="http://schemas.openxmlformats.org/officeDocument/2006/relationships/worksheet" Target="/xl/worksheets/sheet1.xml" Id="R16175f546a1d4b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19" hidden="0" customWidth="1"/>
    <x:col min="3" max="3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Rainwater Harvesting Potential Calculator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Input</x:v>
      </x:c>
      <x:c r="B4" s="4" t="str">
        <x:v>Value</x:v>
      </x:c>
      <x:c r="C4" s="4" t="str">
        <x:v>Unit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6" customHeight="1">
      <x:c r="A5" s="1" t="str">
        <x:v>Catchment area</x:v>
      </x:c>
      <x:c r="B5" s="7" t="n">
        <x:v>1000</x:v>
      </x:c>
      <x:c r="C5" s="1" t="str">
        <x:v>m²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6" customHeight="1">
      <x:c r="A6" s="1" t="str">
        <x:v>Runoff coefficient</x:v>
      </x:c>
      <x:c r="B6" s="7" t="n">
        <x:v>0.8</x:v>
      </x:c>
      <x:c r="C6" s="1" t="str">
        <x:v>0–1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6" customHeight="1">
      <x:c r="A7" s="1" t="str">
        <x:v>Collection efficiency</x:v>
      </x:c>
      <x:c r="B7" s="7" t="n">
        <x:v>0.9</x:v>
      </x:c>
      <x:c r="C7" s="1" t="str">
        <x:v>0–1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6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8" customHeight="1">
      <x:c r="A10" s="10" t="str">
        <x:v>Month</x:v>
      </x:c>
      <x:c r="B10" s="10" t="str">
        <x:v>Rainfall mm</x:v>
      </x:c>
      <x:c r="C10" s="10" t="str">
        <x:v>Demand kL</x:v>
      </x:c>
      <x:c r="D10" s="10" t="str">
        <x:v>Collection kL</x:v>
      </x:c>
      <x:c r="E10" s="10" t="str">
        <x:v>Same-month use kL</x:v>
      </x:c>
      <x:c r="F10" s="10" t="str">
        <x:v>Surplus kL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6" customHeight="1">
      <x:c r="A11" s="11" t="n">
        <x:v>46023</x:v>
      </x:c>
      <x:c r="B11" s="12" t="n">
        <x:v>100</x:v>
      </x:c>
      <x:c r="C11" s="12" t="n">
        <x:v>100</x:v>
      </x:c>
      <x:c r="D11" s="13" t="n">
        <x:f>IF(OR(COUNT($B$5:$B$7)&lt;&gt;3,$B$5&lt;0,$B$6&lt;0,$B$6&gt;1,$B$7&lt;0,$B$7&gt;1,NOT(ISNUMBER(B11)),B11&lt;0),"Check inputs",$B$5*B11*$B$6*$B$7/1000)</x:f>
        <x:v>72</x:v>
      </x:c>
      <x:c r="E11" s="13" t="n">
        <x:f>IF(OR(NOT(ISNUMBER(D11)),NOT(ISNUMBER(C11)),C11&lt;0),"Check inputs",MIN(C11,D11))</x:f>
        <x:v>72</x:v>
      </x:c>
      <x:c r="F11" s="13" t="n">
        <x:f>IF(OR(NOT(ISNUMBER(D11)),NOT(ISNUMBER(E11))),"Check inputs",D11-E11)</x:f>
        <x:v>0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6" customHeight="1">
      <x:c r="A12" s="11" t="n">
        <x:v>46054</x:v>
      </x:c>
      <x:c r="B12" s="12" t="n">
        <x:v>100</x:v>
      </x:c>
      <x:c r="C12" s="12" t="n">
        <x:v>100</x:v>
      </x:c>
      <x:c r="D12" s="13" t="n">
        <x:f>IF(OR(COUNT($B$5:$B$7)&lt;&gt;3,$B$5&lt;0,$B$6&lt;0,$B$6&gt;1,$B$7&lt;0,$B$7&gt;1,NOT(ISNUMBER(B12)),B12&lt;0),"Check inputs",$B$5*B12*$B$6*$B$7/1000)</x:f>
        <x:v>72</x:v>
      </x:c>
      <x:c r="E12" s="13" t="n">
        <x:f>IF(OR(NOT(ISNUMBER(D12)),NOT(ISNUMBER(C12)),C12&lt;0),"Check inputs",MIN(C12,D12))</x:f>
        <x:v>72</x:v>
      </x:c>
      <x:c r="F12" s="13" t="n">
        <x:f>IF(OR(NOT(ISNUMBER(D12)),NOT(ISNUMBER(E12))),"Check inputs",D12-E12)</x:f>
        <x:v>0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6" customHeight="1">
      <x:c r="A13" s="11" t="n">
        <x:v>46082</x:v>
      </x:c>
      <x:c r="B13" s="12" t="n">
        <x:v>100</x:v>
      </x:c>
      <x:c r="C13" s="12" t="n">
        <x:v>100</x:v>
      </x:c>
      <x:c r="D13" s="13" t="n">
        <x:f>IF(OR(COUNT($B$5:$B$7)&lt;&gt;3,$B$5&lt;0,$B$6&lt;0,$B$6&gt;1,$B$7&lt;0,$B$7&gt;1,NOT(ISNUMBER(B13)),B13&lt;0),"Check inputs",$B$5*B13*$B$6*$B$7/1000)</x:f>
        <x:v>72</x:v>
      </x:c>
      <x:c r="E13" s="13" t="n">
        <x:f>IF(OR(NOT(ISNUMBER(D13)),NOT(ISNUMBER(C13)),C13&lt;0),"Check inputs",MIN(C13,D13))</x:f>
        <x:v>72</x:v>
      </x:c>
      <x:c r="F13" s="13" t="n">
        <x:f>IF(OR(NOT(ISNUMBER(D13)),NOT(ISNUMBER(E13))),"Check inputs",D13-E13)</x:f>
        <x:v>0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6" customHeight="1">
      <x:c r="A14" s="11" t="n">
        <x:v>46113</x:v>
      </x:c>
      <x:c r="B14" s="12" t="n">
        <x:v>100</x:v>
      </x:c>
      <x:c r="C14" s="12" t="n">
        <x:v>100</x:v>
      </x:c>
      <x:c r="D14" s="13" t="n">
        <x:f>IF(OR(COUNT($B$5:$B$7)&lt;&gt;3,$B$5&lt;0,$B$6&lt;0,$B$6&gt;1,$B$7&lt;0,$B$7&gt;1,NOT(ISNUMBER(B14)),B14&lt;0),"Check inputs",$B$5*B14*$B$6*$B$7/1000)</x:f>
        <x:v>72</x:v>
      </x:c>
      <x:c r="E14" s="13" t="n">
        <x:f>IF(OR(NOT(ISNUMBER(D14)),NOT(ISNUMBER(C14)),C14&lt;0),"Check inputs",MIN(C14,D14))</x:f>
        <x:v>72</x:v>
      </x:c>
      <x:c r="F14" s="13" t="n">
        <x:f>IF(OR(NOT(ISNUMBER(D14)),NOT(ISNUMBER(E14))),"Check inputs",D14-E14)</x:f>
        <x:v>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6" customHeight="1">
      <x:c r="A15" s="11" t="n">
        <x:v>46143</x:v>
      </x:c>
      <x:c r="B15" s="12" t="n">
        <x:v>100</x:v>
      </x:c>
      <x:c r="C15" s="12" t="n">
        <x:v>100</x:v>
      </x:c>
      <x:c r="D15" s="13" t="n">
        <x:f>IF(OR(COUNT($B$5:$B$7)&lt;&gt;3,$B$5&lt;0,$B$6&lt;0,$B$6&gt;1,$B$7&lt;0,$B$7&gt;1,NOT(ISNUMBER(B15)),B15&lt;0),"Check inputs",$B$5*B15*$B$6*$B$7/1000)</x:f>
        <x:v>72</x:v>
      </x:c>
      <x:c r="E15" s="13" t="n">
        <x:f>IF(OR(NOT(ISNUMBER(D15)),NOT(ISNUMBER(C15)),C15&lt;0),"Check inputs",MIN(C15,D15))</x:f>
        <x:v>72</x:v>
      </x:c>
      <x:c r="F15" s="13" t="n">
        <x:f>IF(OR(NOT(ISNUMBER(D15)),NOT(ISNUMBER(E15))),"Check inputs",D15-E15)</x:f>
        <x:v>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6" customHeight="1">
      <x:c r="A16" s="11" t="n">
        <x:v>46174</x:v>
      </x:c>
      <x:c r="B16" s="12" t="n">
        <x:v>100</x:v>
      </x:c>
      <x:c r="C16" s="12" t="n">
        <x:v>100</x:v>
      </x:c>
      <x:c r="D16" s="13" t="n">
        <x:f>IF(OR(COUNT($B$5:$B$7)&lt;&gt;3,$B$5&lt;0,$B$6&lt;0,$B$6&gt;1,$B$7&lt;0,$B$7&gt;1,NOT(ISNUMBER(B16)),B16&lt;0),"Check inputs",$B$5*B16*$B$6*$B$7/1000)</x:f>
        <x:v>72</x:v>
      </x:c>
      <x:c r="E16" s="13" t="n">
        <x:f>IF(OR(NOT(ISNUMBER(D16)),NOT(ISNUMBER(C16)),C16&lt;0),"Check inputs",MIN(C16,D16))</x:f>
        <x:v>72</x:v>
      </x:c>
      <x:c r="F16" s="13" t="n">
        <x:f>IF(OR(NOT(ISNUMBER(D16)),NOT(ISNUMBER(E16))),"Check inputs",D16-E16)</x:f>
        <x:v>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6" customHeight="1">
      <x:c r="A17" s="11" t="n">
        <x:v>46204</x:v>
      </x:c>
      <x:c r="B17" s="12" t="n">
        <x:v>100</x:v>
      </x:c>
      <x:c r="C17" s="12" t="n">
        <x:v>100</x:v>
      </x:c>
      <x:c r="D17" s="13" t="n">
        <x:f>IF(OR(COUNT($B$5:$B$7)&lt;&gt;3,$B$5&lt;0,$B$6&lt;0,$B$6&gt;1,$B$7&lt;0,$B$7&gt;1,NOT(ISNUMBER(B17)),B17&lt;0),"Check inputs",$B$5*B17*$B$6*$B$7/1000)</x:f>
        <x:v>72</x:v>
      </x:c>
      <x:c r="E17" s="13" t="n">
        <x:f>IF(OR(NOT(ISNUMBER(D17)),NOT(ISNUMBER(C17)),C17&lt;0),"Check inputs",MIN(C17,D17))</x:f>
        <x:v>72</x:v>
      </x:c>
      <x:c r="F17" s="13" t="n">
        <x:f>IF(OR(NOT(ISNUMBER(D17)),NOT(ISNUMBER(E17))),"Check inputs",D17-E17)</x:f>
        <x:v>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" customHeight="1">
      <x:c r="A18" s="11" t="n">
        <x:v>46235</x:v>
      </x:c>
      <x:c r="B18" s="12" t="n">
        <x:v>100</x:v>
      </x:c>
      <x:c r="C18" s="12" t="n">
        <x:v>100</x:v>
      </x:c>
      <x:c r="D18" s="13" t="n">
        <x:f>IF(OR(COUNT($B$5:$B$7)&lt;&gt;3,$B$5&lt;0,$B$6&lt;0,$B$6&gt;1,$B$7&lt;0,$B$7&gt;1,NOT(ISNUMBER(B18)),B18&lt;0),"Check inputs",$B$5*B18*$B$6*$B$7/1000)</x:f>
        <x:v>72</x:v>
      </x:c>
      <x:c r="E18" s="13" t="n">
        <x:f>IF(OR(NOT(ISNUMBER(D18)),NOT(ISNUMBER(C18)),C18&lt;0),"Check inputs",MIN(C18,D18))</x:f>
        <x:v>72</x:v>
      </x:c>
      <x:c r="F18" s="13" t="n">
        <x:f>IF(OR(NOT(ISNUMBER(D18)),NOT(ISNUMBER(E18))),"Check inputs",D18-E18)</x:f>
        <x:v>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6" customHeight="1">
      <x:c r="A19" s="11" t="n">
        <x:v>46266</x:v>
      </x:c>
      <x:c r="B19" s="12" t="n">
        <x:v>100</x:v>
      </x:c>
      <x:c r="C19" s="12" t="n">
        <x:v>100</x:v>
      </x:c>
      <x:c r="D19" s="13" t="n">
        <x:f>IF(OR(COUNT($B$5:$B$7)&lt;&gt;3,$B$5&lt;0,$B$6&lt;0,$B$6&gt;1,$B$7&lt;0,$B$7&gt;1,NOT(ISNUMBER(B19)),B19&lt;0),"Check inputs",$B$5*B19*$B$6*$B$7/1000)</x:f>
        <x:v>72</x:v>
      </x:c>
      <x:c r="E19" s="13" t="n">
        <x:f>IF(OR(NOT(ISNUMBER(D19)),NOT(ISNUMBER(C19)),C19&lt;0),"Check inputs",MIN(C19,D19))</x:f>
        <x:v>72</x:v>
      </x:c>
      <x:c r="F19" s="13" t="n">
        <x:f>IF(OR(NOT(ISNUMBER(D19)),NOT(ISNUMBER(E19))),"Check inputs",D19-E19)</x:f>
        <x:v>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6" customHeight="1">
      <x:c r="A20" s="11" t="n">
        <x:v>46296</x:v>
      </x:c>
      <x:c r="B20" s="12" t="n">
        <x:v>100</x:v>
      </x:c>
      <x:c r="C20" s="12" t="n">
        <x:v>100</x:v>
      </x:c>
      <x:c r="D20" s="13" t="n">
        <x:f>IF(OR(COUNT($B$5:$B$7)&lt;&gt;3,$B$5&lt;0,$B$6&lt;0,$B$6&gt;1,$B$7&lt;0,$B$7&gt;1,NOT(ISNUMBER(B20)),B20&lt;0),"Check inputs",$B$5*B20*$B$6*$B$7/1000)</x:f>
        <x:v>72</x:v>
      </x:c>
      <x:c r="E20" s="13" t="n">
        <x:f>IF(OR(NOT(ISNUMBER(D20)),NOT(ISNUMBER(C20)),C20&lt;0),"Check inputs",MIN(C20,D20))</x:f>
        <x:v>72</x:v>
      </x:c>
      <x:c r="F20" s="13" t="n">
        <x:f>IF(OR(NOT(ISNUMBER(D20)),NOT(ISNUMBER(E20))),"Check inputs",D20-E20)</x:f>
        <x:v>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6" customHeight="1">
      <x:c r="A21" s="11" t="n">
        <x:v>46327</x:v>
      </x:c>
      <x:c r="B21" s="12" t="n">
        <x:v>100</x:v>
      </x:c>
      <x:c r="C21" s="12" t="n">
        <x:v>100</x:v>
      </x:c>
      <x:c r="D21" s="13" t="n">
        <x:f>IF(OR(COUNT($B$5:$B$7)&lt;&gt;3,$B$5&lt;0,$B$6&lt;0,$B$6&gt;1,$B$7&lt;0,$B$7&gt;1,NOT(ISNUMBER(B21)),B21&lt;0),"Check inputs",$B$5*B21*$B$6*$B$7/1000)</x:f>
        <x:v>72</x:v>
      </x:c>
      <x:c r="E21" s="13" t="n">
        <x:f>IF(OR(NOT(ISNUMBER(D21)),NOT(ISNUMBER(C21)),C21&lt;0),"Check inputs",MIN(C21,D21))</x:f>
        <x:v>72</x:v>
      </x:c>
      <x:c r="F21" s="13" t="n">
        <x:f>IF(OR(NOT(ISNUMBER(D21)),NOT(ISNUMBER(E21))),"Check inputs",D21-E21)</x:f>
        <x:v>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6" customHeight="1">
      <x:c r="A22" s="11" t="n">
        <x:v>46357</x:v>
      </x:c>
      <x:c r="B22" s="12" t="n">
        <x:v>100</x:v>
      </x:c>
      <x:c r="C22" s="12" t="n">
        <x:v>100</x:v>
      </x:c>
      <x:c r="D22" s="13" t="n">
        <x:f>IF(OR(COUNT($B$5:$B$7)&lt;&gt;3,$B$5&lt;0,$B$6&lt;0,$B$6&gt;1,$B$7&lt;0,$B$7&gt;1,NOT(ISNUMBER(B22)),B22&lt;0),"Check inputs",$B$5*B22*$B$6*$B$7/1000)</x:f>
        <x:v>72</x:v>
      </x:c>
      <x:c r="E22" s="13" t="n">
        <x:f>IF(OR(NOT(ISNUMBER(D22)),NOT(ISNUMBER(C22)),C22&lt;0),"Check inputs",MIN(C22,D22))</x:f>
        <x:v>72</x:v>
      </x:c>
      <x:c r="F22" s="13" t="n">
        <x:f>IF(OR(NOT(ISNUMBER(D22)),NOT(ISNUMBER(E22))),"Check inputs",D22-E22)</x:f>
        <x:v>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6" customHeight="1">
      <x:c r="A23" s="1" t="str">
        <x:v>Annual total</x:v>
      </x:c>
      <x:c r="B23" s="13" t="n">
        <x:f>IF(COUNT(B11:B22)&lt;&gt;12,"Check inputs",SUM(B11:B22))</x:f>
        <x:v>1200</x:v>
      </x:c>
      <x:c r="C23" s="13" t="n">
        <x:f>IF(COUNT(C11:C22)&lt;&gt;12,"Check inputs",SUM(C11:C22))</x:f>
        <x:v>1200</x:v>
      </x:c>
      <x:c r="D23" s="13" t="n">
        <x:f>IF(COUNT(D11:D22)&lt;&gt;12,"Check inputs",SUM(D11:D22))</x:f>
        <x:v>864</x:v>
      </x:c>
      <x:c r="E23" s="13" t="n">
        <x:f>IF(COUNT(E11:E22)&lt;&gt;12,"Check inputs",SUM(E11:E22))</x:f>
        <x:v>864</x:v>
      </x:c>
      <x:c r="F23" s="13" t="n">
        <x:f>IF(COUNT(F11:F22)&lt;&gt;12,"Check inputs",SUM(F11:F22))</x:f>
        <x:v>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6" customHeight="1">
      <x:c r="A24" s="1"/>
      <x:c r="B24" s="13"/>
      <x:c r="C24" s="13"/>
      <x:c r="D24" s="13"/>
      <x:c r="E24" s="13"/>
      <x:c r="F24" s="13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6" customHeight="1">
      <x:c r="A25" s="1" t="str">
        <x:v>Demand coverage</x:v>
      </x:c>
      <x:c r="B25" s="14" t="n">
        <x:f>IF(OR(NOT(ISNUMBER(C23)),NOT(ISNUMBER(E23))),"Check inputs",IF(C23=0,"n.a.",E23/C23))</x:f>
        <x:v>0.72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" t="str">
        <x:v>Example data: 100 mm/month is illustrative; replace with local rainfall.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6" customHeight="1">
      <x:c r="A29" s="15" t="str">
        <x:v>Method and scope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45" customHeight="1">
      <x:c r="A30" s="16" t="str">
        <x:v>Collection (kL) = area (m²) × rainfall (mm) × runoff coefficient × collection efficiency ÷ 1,000. Same-month use is limited to demand; no carry-over storage is assumed.</x:v>
      </x:c>
      <x:c r="B30" s="16"/>
      <x:c r="C30" s="16"/>
      <x:c r="D30" s="16"/>
      <x:c r="E30" s="16"/>
      <x:c r="F30" s="16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45" customHeight="1">
      <x:c r="A31" s="16" t="str">
        <x:v>Monthly estimates cannot size gutters or final tanks. Storage requires a finer time-step demand balance. Recharge requires hydrogeology and water-quality assessment.</x:v>
      </x:c>
      <x:c r="B31" s="16"/>
      <x:c r="C31" s="16"/>
      <x:c r="D31" s="16"/>
      <x:c r="E31" s="16"/>
      <x:c r="F31" s="16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45" customHeight="1">
      <x:c r="A32" s="16" t="str">
        <x:v>Reference: https://www.swrtechnology.com/knowledge/rainwater-harvesting-for-industries</x:v>
      </x:c>
      <x:c r="B32" s="16"/>
      <x:c r="C32" s="16"/>
      <x:c r="D32" s="16"/>
      <x:c r="E32" s="16"/>
      <x:c r="F32" s="16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45" customHeight="1">
      <x:c r="A33" s="16" t="str">
        <x:v>SWR Technology | Version 1.0 | 25 September 2026 | Yellow cells are editable inputs.</x:v>
      </x:c>
      <x:c r="B33" s="16"/>
      <x:c r="C33" s="16"/>
      <x:c r="D33" s="16"/>
      <x:c r="E33" s="16"/>
      <x:c r="F33" s="16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30:F30"/>
    <x:mergeCell ref="A31:F31"/>
    <x:mergeCell ref="A32:F32"/>
    <x:mergeCell ref="A33:F33"/>
  </x:mergeCells>
  <x:pageMargins left="0.7" right="0.7" top="0.75" bottom="0.75" header="0.3" footer="0.3"/>
</x:worksheet>
</file>